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4C293290-2B96-4907-8617-5A2FA3D8EAFD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EVHP!$A$1:$H$51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<sst xmlns="http://schemas.openxmlformats.org/spreadsheetml/2006/main" count="39" uniqueCount="29">
  <si>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</si>
  <si>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</si>
  <si>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</si>
  <si>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</si>
  <si>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</si>
  <si>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</si>
  <si>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</si>
  <si>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</si>
  <si>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</si>
  <si>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</si>
  <si>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</si>
  <si>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</si>
  <si>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</si>
  <si>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</si>
  <si>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</si>
  <si>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</si>
  <si>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</si>
  <si>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</si>
  <si>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</si>
  <si>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</si>
  <si>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 2024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</si>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</sst>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82435</xdr:colOff>
      <xdr:row>44</xdr:row>
      <xdr:rowOff>56803</xdr:rowOff>
    </xdr:from>
    <xdr:to>
      <xdr:col>3</xdr:col>
      <xdr:colOff>270164</xdr:colOff>
      <xdr:row>48</xdr:row>
      <xdr:rowOff>135082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8D25717-282C-4996-B3F1-416513CFBE34}"/>
            </a:ext>
          </a:extLst>
        </xdr:cNvPr>
        <xdr:cNvSpPr txBox="1"/>
      </xdr:nvSpPr>
      <xdr:spPr>
        <a:xfrm>
          <a:off x="3781599" y="9834648"/>
          <a:ext cx="2328256" cy="826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1976351</xdr:colOff>
      <xdr:row>44</xdr:row>
      <xdr:rowOff>31172</xdr:rowOff>
    </xdr:from>
    <xdr:to>
      <xdr:col>5</xdr:col>
      <xdr:colOff>20193</xdr:colOff>
      <xdr:row>48</xdr:row>
      <xdr:rowOff>4000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08F296C-C523-4CF3-9CE0-8550C34907FD}"/>
            </a:ext>
          </a:extLst>
        </xdr:cNvPr>
        <xdr:cNvSpPr txBox="1"/>
      </xdr:nvSpPr>
      <xdr:spPr>
        <a:xfrm>
          <a:off x="7820198" y="9673936"/>
          <a:ext cx="2316584" cy="7043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41564</xdr:colOff>
      <xdr:row>43</xdr:row>
      <xdr:rowOff>174567</xdr:rowOff>
    </xdr:from>
    <xdr:to>
      <xdr:col>3</xdr:col>
      <xdr:colOff>58189</xdr:colOff>
      <xdr:row>44</xdr:row>
      <xdr:rowOff>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6E15559F-E198-8AFB-C413-B3225C13213F}"/>
            </a:ext>
          </a:extLst>
        </xdr:cNvPr>
        <xdr:cNvCxnSpPr/>
      </xdr:nvCxnSpPr>
      <xdr:spPr>
        <a:xfrm>
          <a:off x="3749040" y="9634451"/>
          <a:ext cx="2152996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1964575</xdr:colOff>
      <xdr:row>44</xdr:row>
      <xdr:rowOff>2771</xdr:rowOff>
    </xdr:from>
    <xdr:to>
      <xdr:col>4</xdr:col>
      <xdr:colOff>1981200</xdr:colOff>
      <xdr:row>44</xdr:row>
      <xdr:rowOff>11084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4B70B5E2-7801-433C-9D65-A206DAC4E492}"/>
            </a:ext>
          </a:extLst>
        </xdr:cNvPr>
        <xdr:cNvCxnSpPr/>
      </xdr:nvCxnSpPr>
      <xdr:spPr>
        <a:xfrm>
          <a:off x="7808422" y="9645535"/>
          <a:ext cx="2152996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80" zoomScaleNormal="80" zoomScaleSheetLayoutView="100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111572375.46000001</v>
      </c>
      <c r="E12" s="23">
        <f>SUM(E13)</f>
        <v>14939156.449999999</v>
      </c>
      <c r="F12" s="12"/>
      <c r="G12" s="4">
        <f>SUM(C12:F12)</f>
        <v>126511531.91000001</v>
      </c>
    </row>
    <row r="13" spans="2:8" x14ac:dyDescent="0.25">
      <c r="B13" s="5" t="s">
        <v>11</v>
      </c>
      <c r="C13" s="13"/>
      <c r="D13" s="13"/>
      <c r="E13" s="24">
        <v>14939156.449999999</v>
      </c>
      <c r="F13" s="13"/>
      <c r="G13" s="6">
        <f>SUM(C13:F13)</f>
        <v>14939156.449999999</v>
      </c>
    </row>
    <row r="14" spans="2:8" x14ac:dyDescent="0.25">
      <c r="B14" s="5" t="s">
        <v>12</v>
      </c>
      <c r="C14" s="13"/>
      <c r="D14" s="16">
        <v>110956906.06</v>
      </c>
      <c r="E14" s="21"/>
      <c r="F14" s="13"/>
      <c r="G14" s="6">
        <f>SUM(C14:F14)</f>
        <v>110956906.06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111572375.46000001</v>
      </c>
      <c r="E23" s="23">
        <f>E12</f>
        <v>14939156.449999999</v>
      </c>
      <c r="F23" s="15">
        <f>SUM(F19)</f>
        <v>0</v>
      </c>
      <c r="G23" s="4">
        <f>SUM(C23:F23)</f>
        <v>126665830.31000002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15018882.359999999</v>
      </c>
      <c r="E30" s="23">
        <f>SUM(E31:E35)</f>
        <v>-15944006.309999999</v>
      </c>
      <c r="F30" s="12"/>
      <c r="G30" s="4">
        <f>SUM(D30:E30)</f>
        <v>-925123.94999999925</v>
      </c>
    </row>
    <row r="31" spans="2:7" x14ac:dyDescent="0.25">
      <c r="B31" s="5" t="s">
        <v>11</v>
      </c>
      <c r="C31" s="13"/>
      <c r="D31" s="13"/>
      <c r="E31" s="24">
        <v>-1004849.86</v>
      </c>
      <c r="F31" s="13"/>
      <c r="G31" s="6">
        <f>SUM(E31)</f>
        <v>-1004849.86</v>
      </c>
    </row>
    <row r="32" spans="2:7" x14ac:dyDescent="0.25">
      <c r="B32" s="5" t="s">
        <v>12</v>
      </c>
      <c r="C32" s="13"/>
      <c r="D32" s="16">
        <v>15018882.359999999</v>
      </c>
      <c r="E32" s="24">
        <v>-14939156.449999999</v>
      </c>
      <c r="F32" s="13"/>
      <c r="G32" s="6">
        <f>SUM(D32:E32)</f>
        <v>79725.910000000149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126591257.82000001</v>
      </c>
      <c r="E41" s="25">
        <f>SUM(E30,E23)</f>
        <v>-1004849.8599999994</v>
      </c>
      <c r="F41" s="17">
        <f>SUM(F37,F23)</f>
        <v>0</v>
      </c>
      <c r="G41" s="7">
        <f>SUM(C41:F41)</f>
        <v>125740706.36000001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51181102362204722" right="0.5118110236220472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2024-10-11T16:14:45Z</cp:lastPrinted>
  <dcterms:created xsi:type="dcterms:W3CDTF">2019-12-06T17:20:35Z</dcterms:created>
  <dcterms:modified xsi:type="dcterms:W3CDTF">2024-10-11T16:14:52Z</dcterms:modified>
</cp:coreProperties>
</file>